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总成绩排名" sheetId="1" r:id="rId1"/>
  </sheets>
  <externalReferences>
    <externalReference r:id="rId2"/>
    <externalReference r:id="rId3"/>
  </externalReferences>
  <definedNames>
    <definedName name="_xlnm._FilterDatabase" localSheetId="0" hidden="1">总成绩排名!$A$2:$M$42</definedName>
    <definedName name="_xlnm.Print_Area" localSheetId="0">总成绩排名!$A$1:$M$42</definedName>
    <definedName name="_xlnm.Print_Titles" localSheetId="0">总成绩排名!$1:$2</definedName>
  </definedNames>
  <calcPr calcId="144525"/>
</workbook>
</file>

<file path=xl/sharedStrings.xml><?xml version="1.0" encoding="utf-8"?>
<sst xmlns="http://schemas.openxmlformats.org/spreadsheetml/2006/main" count="154" uniqueCount="136">
  <si>
    <t>巴中市中医院2023年公开考核招聘护理专业技术人员
总成绩排名</t>
  </si>
  <si>
    <t>排名</t>
  </si>
  <si>
    <t>姓名</t>
  </si>
  <si>
    <t>身份证号码</t>
  </si>
  <si>
    <t>身份证号码
后6位</t>
  </si>
  <si>
    <t>笔试考号</t>
  </si>
  <si>
    <t>笔试成绩</t>
  </si>
  <si>
    <t>面试抽签号</t>
  </si>
  <si>
    <t>面试成绩</t>
  </si>
  <si>
    <t>技能考试抽签号</t>
  </si>
  <si>
    <t>技能考试成绩</t>
  </si>
  <si>
    <t>加分</t>
  </si>
  <si>
    <t>折合成绩
(笔试成绩*0.4+面试成绩*0.3+技能考试成绩*0.3）</t>
  </si>
  <si>
    <t>备注</t>
  </si>
  <si>
    <t>杜凤琼</t>
  </si>
  <si>
    <t>51372320000604420X</t>
  </si>
  <si>
    <t>604420</t>
  </si>
  <si>
    <t>规培结业</t>
  </si>
  <si>
    <t>杨蓉琴</t>
  </si>
  <si>
    <t>513701200006202126</t>
  </si>
  <si>
    <t>620212</t>
  </si>
  <si>
    <t>胡晓燕</t>
  </si>
  <si>
    <t>513722200012091284</t>
  </si>
  <si>
    <t>209128</t>
  </si>
  <si>
    <t>张怡</t>
  </si>
  <si>
    <t>51370120010805702X</t>
  </si>
  <si>
    <t>805702</t>
  </si>
  <si>
    <t>鲜丽萍</t>
  </si>
  <si>
    <t>513701199904104020</t>
  </si>
  <si>
    <t>410402</t>
  </si>
  <si>
    <t>肖蕾</t>
  </si>
  <si>
    <t>513021200001244789</t>
  </si>
  <si>
    <t>124478</t>
  </si>
  <si>
    <t>李敏</t>
  </si>
  <si>
    <t>513022199712145905</t>
  </si>
  <si>
    <t>214590</t>
  </si>
  <si>
    <t>陈溪</t>
  </si>
  <si>
    <t>513722200008067206</t>
  </si>
  <si>
    <t>806720</t>
  </si>
  <si>
    <t>任一凡</t>
  </si>
  <si>
    <t>513701200010250120</t>
  </si>
  <si>
    <t>025012</t>
  </si>
  <si>
    <t>全日制本科</t>
  </si>
  <si>
    <t>何小琼</t>
  </si>
  <si>
    <t>511923199806146224</t>
  </si>
  <si>
    <t>614622</t>
  </si>
  <si>
    <t>白昌茂</t>
  </si>
  <si>
    <t>513701200205125311</t>
  </si>
  <si>
    <t>512531</t>
  </si>
  <si>
    <t>李昕忆</t>
  </si>
  <si>
    <t>513701200004166985</t>
  </si>
  <si>
    <t>416698</t>
  </si>
  <si>
    <t>易洪如</t>
  </si>
  <si>
    <t>513722199601020024</t>
  </si>
  <si>
    <t>102002</t>
  </si>
  <si>
    <t>霍青青</t>
  </si>
  <si>
    <t>511902200207150225</t>
  </si>
  <si>
    <t>715022</t>
  </si>
  <si>
    <t>杨月</t>
  </si>
  <si>
    <t>51082119990730136X</t>
  </si>
  <si>
    <t>730136</t>
  </si>
  <si>
    <t>彭芳</t>
  </si>
  <si>
    <t>511922200108134380</t>
  </si>
  <si>
    <t>813438</t>
  </si>
  <si>
    <t>杜若萱</t>
  </si>
  <si>
    <t>511923199908240086</t>
  </si>
  <si>
    <t>824008</t>
  </si>
  <si>
    <t>向宇</t>
  </si>
  <si>
    <t>513723199809227645</t>
  </si>
  <si>
    <t>922764</t>
  </si>
  <si>
    <t>孙李</t>
  </si>
  <si>
    <t>51370119980121311X</t>
  </si>
  <si>
    <t>121311</t>
  </si>
  <si>
    <t>黄莉君</t>
  </si>
  <si>
    <t>513701199508053444</t>
  </si>
  <si>
    <t>805344</t>
  </si>
  <si>
    <t>李燕</t>
  </si>
  <si>
    <t>511902200306013146</t>
  </si>
  <si>
    <t>601314</t>
  </si>
  <si>
    <t>孙晓元</t>
  </si>
  <si>
    <t>513721199908230978</t>
  </si>
  <si>
    <t>823097</t>
  </si>
  <si>
    <t>王徐</t>
  </si>
  <si>
    <t>513701200208265926</t>
  </si>
  <si>
    <t>826592</t>
  </si>
  <si>
    <t>赵仕英</t>
  </si>
  <si>
    <t>513723199906184229</t>
  </si>
  <si>
    <t>618422</t>
  </si>
  <si>
    <t>胡蓉</t>
  </si>
  <si>
    <t>500234200202104107</t>
  </si>
  <si>
    <t>210410</t>
  </si>
  <si>
    <t>陈巧</t>
  </si>
  <si>
    <t>511902199903073926</t>
  </si>
  <si>
    <t>307392</t>
  </si>
  <si>
    <t>田希</t>
  </si>
  <si>
    <t>513722199912247568</t>
  </si>
  <si>
    <t>224756</t>
  </si>
  <si>
    <t>吴娜</t>
  </si>
  <si>
    <t>513701200010090147</t>
  </si>
  <si>
    <t>009014</t>
  </si>
  <si>
    <t>熊杰城</t>
  </si>
  <si>
    <t>513701200008200044</t>
  </si>
  <si>
    <t>820004</t>
  </si>
  <si>
    <t>苏芋蓉</t>
  </si>
  <si>
    <t>513701199909103828</t>
  </si>
  <si>
    <t>910382</t>
  </si>
  <si>
    <t>李冬梅</t>
  </si>
  <si>
    <t>51372319990718946X</t>
  </si>
  <si>
    <t>718946</t>
  </si>
  <si>
    <t>杨燕</t>
  </si>
  <si>
    <t>513701200203120066</t>
  </si>
  <si>
    <t>312006</t>
  </si>
  <si>
    <t>唐秀琼</t>
  </si>
  <si>
    <t>511921199907016223</t>
  </si>
  <si>
    <t>701622</t>
  </si>
  <si>
    <t>李月</t>
  </si>
  <si>
    <t>513721199511132720</t>
  </si>
  <si>
    <t>113272</t>
  </si>
  <si>
    <t>程心玲</t>
  </si>
  <si>
    <t>511902199709081228</t>
  </si>
  <si>
    <t>908122</t>
  </si>
  <si>
    <t>李欢</t>
  </si>
  <si>
    <t>511922200206293481</t>
  </si>
  <si>
    <t>629348</t>
  </si>
  <si>
    <t>胡珊</t>
  </si>
  <si>
    <t>511922200102027680</t>
  </si>
  <si>
    <t>202768</t>
  </si>
  <si>
    <t>吴小丽</t>
  </si>
  <si>
    <t>51190219990425522X</t>
  </si>
  <si>
    <t>425522</t>
  </si>
  <si>
    <t>邹红梅</t>
  </si>
  <si>
    <t>513721200110098360</t>
  </si>
  <si>
    <t>009836</t>
  </si>
  <si>
    <t>顿兰兰</t>
  </si>
  <si>
    <t>513723200108092923</t>
  </si>
  <si>
    <t>809292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</si>
</sst>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DELL\Desktop\&#25252;&#29702;&#25307;&#32856;&#65288;2023.06&#65289;\&#25277;&#31614;&#30830;&#35748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&#20844;&#24320;&#32771;&#26680;&#25307;&#32856;&#25252;&#29702;&#19987;&#19994;&#25216;&#26415;&#20154;&#21592;&#20449;&#24687;&#27719;&#24635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抽签"/>
      <sheetName val="技能抽签"/>
    </sheetNames>
    <sheetDataSet>
      <sheetData sheetId="0" refreshError="1">
        <row r="4">
          <cell r="C4" t="str">
            <v>513701200205125311</v>
          </cell>
          <cell r="D4">
            <v>58</v>
          </cell>
        </row>
        <row r="5">
          <cell r="C5" t="str">
            <v>511902199903073926</v>
          </cell>
          <cell r="D5">
            <v>12</v>
          </cell>
        </row>
        <row r="6">
          <cell r="C6" t="str">
            <v>513722200008067206</v>
          </cell>
          <cell r="D6">
            <v>65</v>
          </cell>
        </row>
        <row r="7">
          <cell r="C7" t="str">
            <v>511902200111037041</v>
          </cell>
          <cell r="D7">
            <v>57</v>
          </cell>
        </row>
        <row r="8">
          <cell r="C8" t="str">
            <v>511902199709081228</v>
          </cell>
          <cell r="D8">
            <v>29</v>
          </cell>
        </row>
        <row r="9">
          <cell r="C9" t="str">
            <v>51372320000604420X</v>
          </cell>
          <cell r="D9">
            <v>50</v>
          </cell>
        </row>
        <row r="10">
          <cell r="C10" t="str">
            <v>511923199908240086</v>
          </cell>
          <cell r="D10">
            <v>48</v>
          </cell>
        </row>
        <row r="11">
          <cell r="C11" t="str">
            <v>513723200108092923</v>
          </cell>
          <cell r="D11">
            <v>28</v>
          </cell>
        </row>
        <row r="12">
          <cell r="C12" t="str">
            <v>513701199906122134</v>
          </cell>
          <cell r="D12">
            <v>59</v>
          </cell>
        </row>
        <row r="13">
          <cell r="C13" t="str">
            <v>513723199708124444</v>
          </cell>
          <cell r="D13">
            <v>53</v>
          </cell>
        </row>
        <row r="14">
          <cell r="C14" t="str">
            <v>513701199710051629</v>
          </cell>
          <cell r="D14" t="str">
            <v>缺考</v>
          </cell>
        </row>
        <row r="15">
          <cell r="C15" t="str">
            <v>513701199912234722</v>
          </cell>
          <cell r="D15">
            <v>41</v>
          </cell>
        </row>
        <row r="16">
          <cell r="C16" t="str">
            <v>511923199806146224</v>
          </cell>
          <cell r="D16">
            <v>10</v>
          </cell>
        </row>
        <row r="17">
          <cell r="C17" t="str">
            <v>500234200202104107</v>
          </cell>
          <cell r="D17">
            <v>6</v>
          </cell>
        </row>
        <row r="18">
          <cell r="C18" t="str">
            <v>511922200102027680</v>
          </cell>
          <cell r="D18">
            <v>56</v>
          </cell>
        </row>
        <row r="19">
          <cell r="C19" t="str">
            <v>513722200012091284</v>
          </cell>
          <cell r="D19">
            <v>51</v>
          </cell>
        </row>
        <row r="20">
          <cell r="C20" t="str">
            <v>513701199508053444</v>
          </cell>
          <cell r="D20">
            <v>33</v>
          </cell>
        </row>
        <row r="21">
          <cell r="C21" t="str">
            <v>511902200306243929</v>
          </cell>
          <cell r="D21">
            <v>46</v>
          </cell>
        </row>
        <row r="22">
          <cell r="C22" t="str">
            <v>511902200207150225</v>
          </cell>
          <cell r="D22">
            <v>26</v>
          </cell>
        </row>
        <row r="23">
          <cell r="C23" t="str">
            <v>511902200306139523</v>
          </cell>
          <cell r="D23">
            <v>66</v>
          </cell>
        </row>
        <row r="24">
          <cell r="C24" t="str">
            <v>513701199511160021</v>
          </cell>
          <cell r="D24">
            <v>4</v>
          </cell>
        </row>
        <row r="25">
          <cell r="C25" t="str">
            <v>513423200107151198</v>
          </cell>
          <cell r="D25">
            <v>47</v>
          </cell>
        </row>
        <row r="26">
          <cell r="C26" t="str">
            <v>51372319990718946X</v>
          </cell>
          <cell r="D26">
            <v>21</v>
          </cell>
        </row>
        <row r="27">
          <cell r="C27" t="str">
            <v>511922200206293481</v>
          </cell>
          <cell r="D27">
            <v>32</v>
          </cell>
        </row>
        <row r="28">
          <cell r="C28" t="str">
            <v>513022199712145905</v>
          </cell>
          <cell r="D28">
            <v>20</v>
          </cell>
        </row>
        <row r="29">
          <cell r="C29" t="str">
            <v>513701200208082329</v>
          </cell>
          <cell r="D29">
            <v>36</v>
          </cell>
        </row>
        <row r="30">
          <cell r="C30" t="str">
            <v>513701200004166985</v>
          </cell>
          <cell r="D30">
            <v>18</v>
          </cell>
        </row>
        <row r="31">
          <cell r="C31" t="str">
            <v>511902200001230166</v>
          </cell>
          <cell r="D31">
            <v>52</v>
          </cell>
        </row>
        <row r="32">
          <cell r="C32" t="str">
            <v>511902200306013146</v>
          </cell>
          <cell r="D32">
            <v>45</v>
          </cell>
        </row>
        <row r="33">
          <cell r="C33" t="str">
            <v>513721199511132720</v>
          </cell>
          <cell r="D33">
            <v>55</v>
          </cell>
        </row>
        <row r="34">
          <cell r="C34" t="str">
            <v>511902199908151225</v>
          </cell>
          <cell r="D34">
            <v>27</v>
          </cell>
        </row>
        <row r="35">
          <cell r="C35" t="str">
            <v>513701200110166620</v>
          </cell>
          <cell r="D35" t="str">
            <v>缺考</v>
          </cell>
        </row>
        <row r="36">
          <cell r="C36" t="str">
            <v>513701200002013424</v>
          </cell>
          <cell r="D36">
            <v>16</v>
          </cell>
        </row>
        <row r="37">
          <cell r="C37" t="str">
            <v>513701200103180547</v>
          </cell>
          <cell r="D37">
            <v>2</v>
          </cell>
        </row>
        <row r="38">
          <cell r="C38" t="str">
            <v>513721200111130828</v>
          </cell>
          <cell r="D38">
            <v>68</v>
          </cell>
        </row>
        <row r="39">
          <cell r="C39" t="str">
            <v>511922200108134380</v>
          </cell>
          <cell r="D39">
            <v>5</v>
          </cell>
        </row>
        <row r="40">
          <cell r="C40" t="str">
            <v>513701200010250120</v>
          </cell>
          <cell r="D40">
            <v>9</v>
          </cell>
        </row>
        <row r="41">
          <cell r="C41" t="str">
            <v>513701199909103828</v>
          </cell>
          <cell r="D41">
            <v>67</v>
          </cell>
        </row>
        <row r="42">
          <cell r="C42" t="str">
            <v>51370119980121311X</v>
          </cell>
          <cell r="D42">
            <v>60</v>
          </cell>
        </row>
        <row r="43">
          <cell r="C43" t="str">
            <v>511923200012143721</v>
          </cell>
          <cell r="D43">
            <v>63</v>
          </cell>
        </row>
        <row r="44">
          <cell r="C44" t="str">
            <v>513721199908230978</v>
          </cell>
          <cell r="D44">
            <v>54</v>
          </cell>
        </row>
        <row r="45">
          <cell r="C45" t="str">
            <v>511922200012202086</v>
          </cell>
          <cell r="D45">
            <v>19</v>
          </cell>
        </row>
        <row r="46">
          <cell r="C46" t="str">
            <v>511921199907016223</v>
          </cell>
          <cell r="D46">
            <v>42</v>
          </cell>
        </row>
        <row r="47">
          <cell r="C47" t="str">
            <v>513722199912247568</v>
          </cell>
          <cell r="D47">
            <v>44</v>
          </cell>
        </row>
        <row r="48">
          <cell r="C48" t="str">
            <v>513723200107148841</v>
          </cell>
          <cell r="D48">
            <v>23</v>
          </cell>
        </row>
        <row r="49">
          <cell r="C49" t="str">
            <v>513722199908253383</v>
          </cell>
          <cell r="D49">
            <v>43</v>
          </cell>
        </row>
        <row r="50">
          <cell r="C50" t="str">
            <v>513701200208265926</v>
          </cell>
          <cell r="D50">
            <v>8</v>
          </cell>
        </row>
        <row r="51">
          <cell r="C51" t="str">
            <v>511381200209309343</v>
          </cell>
          <cell r="D51">
            <v>64</v>
          </cell>
        </row>
        <row r="52">
          <cell r="C52" t="str">
            <v>513721199811237241</v>
          </cell>
          <cell r="D52">
            <v>24</v>
          </cell>
        </row>
        <row r="53">
          <cell r="C53" t="str">
            <v>513701200010090147</v>
          </cell>
          <cell r="D53">
            <v>17</v>
          </cell>
        </row>
        <row r="54">
          <cell r="C54" t="str">
            <v>51190219990425522X</v>
          </cell>
          <cell r="D54">
            <v>1</v>
          </cell>
        </row>
        <row r="55">
          <cell r="C55" t="str">
            <v>513701199904104020</v>
          </cell>
          <cell r="D55">
            <v>34</v>
          </cell>
        </row>
        <row r="56">
          <cell r="C56" t="str">
            <v>513723199809227645</v>
          </cell>
          <cell r="D56">
            <v>49</v>
          </cell>
        </row>
        <row r="57">
          <cell r="C57" t="str">
            <v>513021200001244789</v>
          </cell>
          <cell r="D57">
            <v>38</v>
          </cell>
        </row>
        <row r="58">
          <cell r="C58" t="str">
            <v>513701200008200044</v>
          </cell>
          <cell r="D58">
            <v>25</v>
          </cell>
        </row>
        <row r="59">
          <cell r="C59" t="str">
            <v>511621200104257188</v>
          </cell>
          <cell r="D59" t="str">
            <v>缺考</v>
          </cell>
        </row>
        <row r="60">
          <cell r="C60" t="str">
            <v>513701200006202126</v>
          </cell>
          <cell r="D60">
            <v>22</v>
          </cell>
        </row>
        <row r="61">
          <cell r="C61" t="str">
            <v>513701200203120066</v>
          </cell>
          <cell r="D61">
            <v>37</v>
          </cell>
        </row>
        <row r="62">
          <cell r="C62" t="str">
            <v>51082119990730136X</v>
          </cell>
          <cell r="D62">
            <v>14</v>
          </cell>
        </row>
        <row r="63">
          <cell r="C63" t="str">
            <v>513722199601020024</v>
          </cell>
          <cell r="D63">
            <v>7</v>
          </cell>
        </row>
        <row r="64">
          <cell r="C64" t="str">
            <v>51370119991215014X</v>
          </cell>
          <cell r="D64">
            <v>39</v>
          </cell>
        </row>
        <row r="65">
          <cell r="C65" t="str">
            <v>511902200208011948</v>
          </cell>
          <cell r="D65">
            <v>31</v>
          </cell>
        </row>
        <row r="66">
          <cell r="C66" t="str">
            <v>51370120010901251X</v>
          </cell>
          <cell r="D66">
            <v>40</v>
          </cell>
        </row>
        <row r="67">
          <cell r="C67" t="str">
            <v>513701199905126512</v>
          </cell>
          <cell r="D67">
            <v>61</v>
          </cell>
        </row>
        <row r="68">
          <cell r="C68" t="str">
            <v>513723199901046062</v>
          </cell>
          <cell r="D68">
            <v>35</v>
          </cell>
        </row>
        <row r="69">
          <cell r="C69" t="str">
            <v>51370120010805702X</v>
          </cell>
          <cell r="D69">
            <v>62</v>
          </cell>
        </row>
        <row r="70">
          <cell r="C70" t="str">
            <v>513723199906184229</v>
          </cell>
          <cell r="D70">
            <v>15</v>
          </cell>
        </row>
        <row r="71">
          <cell r="C71" t="str">
            <v>513721200110098360</v>
          </cell>
          <cell r="D71">
            <v>11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打印表"/>
      <sheetName val="笔试考号"/>
      <sheetName val="笔试排名"/>
      <sheetName val="Sheet3"/>
      <sheetName val="笔面折合排名"/>
      <sheetName val="面试抽签"/>
      <sheetName val="Sheet2"/>
    </sheetNames>
    <sheetDataSet>
      <sheetData sheetId="0"/>
      <sheetData sheetId="1"/>
      <sheetData sheetId="2"/>
      <sheetData sheetId="3"/>
      <sheetData sheetId="4"/>
      <sheetData sheetId="5">
        <row r="4">
          <cell r="D4" t="str">
            <v>513701200203120066</v>
          </cell>
          <cell r="E4">
            <v>1</v>
          </cell>
          <cell r="F4">
            <v>79.09</v>
          </cell>
        </row>
        <row r="5">
          <cell r="D5" t="str">
            <v>511923199908240086</v>
          </cell>
          <cell r="E5">
            <v>2</v>
          </cell>
          <cell r="F5">
            <v>89.34</v>
          </cell>
        </row>
        <row r="6">
          <cell r="D6" t="str">
            <v>513701200004166985</v>
          </cell>
          <cell r="E6">
            <v>3</v>
          </cell>
          <cell r="F6">
            <v>88.33</v>
          </cell>
        </row>
        <row r="7">
          <cell r="D7" t="str">
            <v>51190219990425522X</v>
          </cell>
          <cell r="E7">
            <v>4</v>
          </cell>
          <cell r="F7">
            <v>75.59</v>
          </cell>
        </row>
        <row r="8">
          <cell r="D8" t="str">
            <v>513701199904104020</v>
          </cell>
          <cell r="E8">
            <v>5</v>
          </cell>
          <cell r="F8">
            <v>91.17</v>
          </cell>
        </row>
        <row r="9">
          <cell r="D9" t="str">
            <v>513723200108092923</v>
          </cell>
          <cell r="E9">
            <v>6</v>
          </cell>
          <cell r="F9">
            <v>67.58</v>
          </cell>
        </row>
        <row r="10">
          <cell r="D10" t="str">
            <v>51370119980121311X</v>
          </cell>
          <cell r="E10">
            <v>7</v>
          </cell>
          <cell r="F10">
            <v>87.59</v>
          </cell>
        </row>
        <row r="11">
          <cell r="D11" t="str">
            <v>513722199912247568</v>
          </cell>
          <cell r="E11">
            <v>8</v>
          </cell>
          <cell r="F11">
            <v>87.17</v>
          </cell>
        </row>
        <row r="12">
          <cell r="D12" t="str">
            <v>51372320000604420X</v>
          </cell>
          <cell r="E12">
            <v>9</v>
          </cell>
          <cell r="F12">
            <v>90.17</v>
          </cell>
        </row>
        <row r="13">
          <cell r="D13" t="str">
            <v>513722200008067206</v>
          </cell>
          <cell r="E13">
            <v>10</v>
          </cell>
          <cell r="F13">
            <v>86.09</v>
          </cell>
        </row>
        <row r="14">
          <cell r="D14" t="str">
            <v>511922200206293481</v>
          </cell>
          <cell r="E14">
            <v>11</v>
          </cell>
          <cell r="F14">
            <v>83.5</v>
          </cell>
        </row>
        <row r="15">
          <cell r="D15" t="str">
            <v>511902200207150225</v>
          </cell>
          <cell r="E15">
            <v>12</v>
          </cell>
          <cell r="F15">
            <v>91.42</v>
          </cell>
        </row>
        <row r="16">
          <cell r="D16" t="str">
            <v>511902200306013146</v>
          </cell>
          <cell r="E16">
            <v>13</v>
          </cell>
          <cell r="F16">
            <v>91.34</v>
          </cell>
        </row>
        <row r="17">
          <cell r="D17" t="str">
            <v>51082119990730136X</v>
          </cell>
          <cell r="E17">
            <v>14</v>
          </cell>
          <cell r="F17">
            <v>89.92</v>
          </cell>
        </row>
        <row r="18">
          <cell r="D18" t="str">
            <v>513723199809227645</v>
          </cell>
          <cell r="E18">
            <v>15</v>
          </cell>
          <cell r="F18">
            <v>69.67</v>
          </cell>
        </row>
        <row r="19">
          <cell r="D19" t="str">
            <v>51372319990718946X</v>
          </cell>
          <cell r="E19">
            <v>16</v>
          </cell>
          <cell r="F19">
            <v>81.92</v>
          </cell>
        </row>
        <row r="20">
          <cell r="D20" t="str">
            <v>513701200205125311</v>
          </cell>
          <cell r="E20">
            <v>17</v>
          </cell>
          <cell r="F20">
            <v>92</v>
          </cell>
        </row>
        <row r="21">
          <cell r="D21" t="str">
            <v>513722199601020024</v>
          </cell>
          <cell r="E21">
            <v>18</v>
          </cell>
          <cell r="F21">
            <v>86.59</v>
          </cell>
        </row>
        <row r="22">
          <cell r="D22" t="str">
            <v>513021200001244789</v>
          </cell>
          <cell r="E22">
            <v>19</v>
          </cell>
          <cell r="F22">
            <v>89.75</v>
          </cell>
        </row>
        <row r="23">
          <cell r="D23" t="str">
            <v>513022199712145905</v>
          </cell>
          <cell r="E23">
            <v>20</v>
          </cell>
          <cell r="F23">
            <v>82.58</v>
          </cell>
        </row>
        <row r="24">
          <cell r="D24" t="str">
            <v>513701199508053444</v>
          </cell>
          <cell r="E24">
            <v>21</v>
          </cell>
          <cell r="F24">
            <v>81.34</v>
          </cell>
        </row>
        <row r="25">
          <cell r="D25" t="str">
            <v>513721199908230978</v>
          </cell>
          <cell r="E25">
            <v>22</v>
          </cell>
          <cell r="F25">
            <v>90.92</v>
          </cell>
        </row>
        <row r="26">
          <cell r="D26" t="str">
            <v>511902199903073926</v>
          </cell>
          <cell r="E26">
            <v>23</v>
          </cell>
          <cell r="F26">
            <v>87.92</v>
          </cell>
        </row>
        <row r="27">
          <cell r="D27" t="str">
            <v>513701200006202126</v>
          </cell>
          <cell r="E27">
            <v>24</v>
          </cell>
          <cell r="F27">
            <v>89.59</v>
          </cell>
        </row>
        <row r="28">
          <cell r="D28" t="str">
            <v>511922200102027680</v>
          </cell>
          <cell r="E28">
            <v>25</v>
          </cell>
          <cell r="F28">
            <v>78.75</v>
          </cell>
        </row>
        <row r="29">
          <cell r="D29" t="str">
            <v>513701200010090147</v>
          </cell>
          <cell r="E29">
            <v>26</v>
          </cell>
          <cell r="F29">
            <v>82.34</v>
          </cell>
        </row>
        <row r="30">
          <cell r="D30" t="str">
            <v>513701200008200044</v>
          </cell>
          <cell r="E30">
            <v>27</v>
          </cell>
          <cell r="F30">
            <v>85.75</v>
          </cell>
        </row>
        <row r="31">
          <cell r="D31" t="str">
            <v>513721199511132720</v>
          </cell>
          <cell r="E31">
            <v>28</v>
          </cell>
          <cell r="F31">
            <v>84.75</v>
          </cell>
        </row>
        <row r="32">
          <cell r="D32" t="str">
            <v>513701199909103828</v>
          </cell>
          <cell r="E32">
            <v>29</v>
          </cell>
          <cell r="F32">
            <v>80.92</v>
          </cell>
        </row>
        <row r="33">
          <cell r="D33" t="str">
            <v>51370120010805702X</v>
          </cell>
          <cell r="E33">
            <v>30</v>
          </cell>
          <cell r="F33">
            <v>91.92</v>
          </cell>
        </row>
        <row r="34">
          <cell r="D34" t="str">
            <v>511921199907016223</v>
          </cell>
          <cell r="E34">
            <v>31</v>
          </cell>
          <cell r="F34">
            <v>84.5</v>
          </cell>
        </row>
        <row r="35">
          <cell r="D35" t="str">
            <v>513723199906184229</v>
          </cell>
          <cell r="E35">
            <v>32</v>
          </cell>
          <cell r="F35">
            <v>86.75</v>
          </cell>
        </row>
        <row r="36">
          <cell r="D36" t="str">
            <v>511902199709081228</v>
          </cell>
          <cell r="E36">
            <v>33</v>
          </cell>
          <cell r="F36">
            <v>82.25</v>
          </cell>
        </row>
        <row r="37">
          <cell r="D37" t="str">
            <v>511922200108134380</v>
          </cell>
          <cell r="E37">
            <v>34</v>
          </cell>
          <cell r="F37">
            <v>92.5</v>
          </cell>
        </row>
        <row r="38">
          <cell r="D38" t="str">
            <v>513721200110098360</v>
          </cell>
          <cell r="E38">
            <v>35</v>
          </cell>
          <cell r="F38">
            <v>79.08</v>
          </cell>
        </row>
        <row r="39">
          <cell r="D39" t="str">
            <v>511923199806146224</v>
          </cell>
          <cell r="E39">
            <v>36</v>
          </cell>
          <cell r="F39">
            <v>89.17</v>
          </cell>
        </row>
        <row r="40">
          <cell r="D40" t="str">
            <v>513701200208265926</v>
          </cell>
          <cell r="E40">
            <v>37</v>
          </cell>
          <cell r="F40">
            <v>81.83</v>
          </cell>
        </row>
        <row r="41">
          <cell r="D41" t="str">
            <v>500234200202104107</v>
          </cell>
          <cell r="E41">
            <v>38</v>
          </cell>
          <cell r="F41">
            <v>86.84</v>
          </cell>
        </row>
        <row r="42">
          <cell r="D42" t="str">
            <v>513701200010250120</v>
          </cell>
          <cell r="E42">
            <v>39</v>
          </cell>
          <cell r="F42">
            <v>91.92</v>
          </cell>
        </row>
        <row r="43">
          <cell r="D43" t="str">
            <v>513722200012091284</v>
          </cell>
          <cell r="E43">
            <v>40</v>
          </cell>
          <cell r="F43">
            <v>91.34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abSelected="1" workbookViewId="0">
      <selection activeCell="J10" sqref="J10"/>
    </sheetView>
  </sheetViews>
  <sheetFormatPr defaultColWidth="9" defaultRowHeight="14.25"/>
  <cols>
    <col min="1" max="1" width="7.625" style="1" customWidth="1"/>
    <col min="2" max="2" width="9" style="1"/>
    <col min="3" max="3" width="22.6666666666667" style="1" hidden="1" customWidth="1"/>
    <col min="4" max="4" width="15.75" style="2" customWidth="1"/>
    <col min="5" max="8" width="10" style="1" customWidth="1"/>
    <col min="9" max="9" width="10" style="2" customWidth="1"/>
    <col min="10" max="10" width="10" style="1" customWidth="1"/>
    <col min="11" max="11" width="8.875" style="1" customWidth="1"/>
    <col min="12" max="12" width="24.9166666666667" style="3" customWidth="1"/>
    <col min="13" max="13" width="15.375" style="1" customWidth="1"/>
    <col min="14" max="16384" width="9" style="1"/>
  </cols>
  <sheetData>
    <row r="1" s="1" customFormat="1" ht="77" customHeight="1" spans="1:13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</row>
    <row r="2" s="1" customFormat="1" ht="55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7" t="s">
        <v>9</v>
      </c>
      <c r="J2" s="8" t="s">
        <v>10</v>
      </c>
      <c r="K2" s="8" t="s">
        <v>11</v>
      </c>
      <c r="L2" s="13" t="s">
        <v>12</v>
      </c>
      <c r="M2" s="8" t="s">
        <v>13</v>
      </c>
    </row>
    <row r="3" s="1" customFormat="1" ht="28" customHeight="1" spans="1:13">
      <c r="A3" s="6">
        <v>1</v>
      </c>
      <c r="B3" s="9" t="s">
        <v>14</v>
      </c>
      <c r="C3" s="10" t="s">
        <v>15</v>
      </c>
      <c r="D3" s="11" t="s">
        <v>16</v>
      </c>
      <c r="E3" s="9">
        <v>2023002</v>
      </c>
      <c r="F3" s="9">
        <v>72</v>
      </c>
      <c r="G3" s="9">
        <f>VLOOKUP(C3,[1]面试抽签!$C$4:$D$71,2,0)</f>
        <v>50</v>
      </c>
      <c r="H3" s="9">
        <v>85.29</v>
      </c>
      <c r="I3" s="14">
        <f>VLOOKUP(C3,[2]面试抽签!$D$4:$E$43,2,0)</f>
        <v>9</v>
      </c>
      <c r="J3" s="9">
        <f>VLOOKUP(C3,[2]面试抽签!D4:F43,3,0)</f>
        <v>90.17</v>
      </c>
      <c r="K3" s="9">
        <v>1</v>
      </c>
      <c r="L3" s="15">
        <f>F3*0.4+H3*0.3+J3*0.3+K3</f>
        <v>82.438</v>
      </c>
      <c r="M3" s="9" t="s">
        <v>17</v>
      </c>
    </row>
    <row r="4" s="1" customFormat="1" ht="28" customHeight="1" spans="1:13">
      <c r="A4" s="6">
        <v>2</v>
      </c>
      <c r="B4" s="9" t="s">
        <v>18</v>
      </c>
      <c r="C4" s="10" t="s">
        <v>19</v>
      </c>
      <c r="D4" s="11" t="s">
        <v>20</v>
      </c>
      <c r="E4" s="9">
        <v>2023155</v>
      </c>
      <c r="F4" s="9">
        <v>65</v>
      </c>
      <c r="G4" s="9">
        <f>VLOOKUP(C4,[1]面试抽签!$C$4:$D$71,2,0)</f>
        <v>22</v>
      </c>
      <c r="H4" s="9">
        <v>87.14</v>
      </c>
      <c r="I4" s="14">
        <f>VLOOKUP(C4,[2]面试抽签!$D$4:$E$43,2,0)</f>
        <v>24</v>
      </c>
      <c r="J4" s="9">
        <f>VLOOKUP(C4,[2]面试抽签!D7:F46,3,0)</f>
        <v>89.59</v>
      </c>
      <c r="K4" s="9">
        <v>1</v>
      </c>
      <c r="L4" s="15">
        <f>F4*0.4+H4*0.3+J4*0.3+K4</f>
        <v>80.019</v>
      </c>
      <c r="M4" s="9" t="s">
        <v>17</v>
      </c>
    </row>
    <row r="5" s="1" customFormat="1" ht="28" customHeight="1" spans="1:13">
      <c r="A5" s="6">
        <v>3</v>
      </c>
      <c r="B5" s="9" t="s">
        <v>21</v>
      </c>
      <c r="C5" s="10" t="s">
        <v>22</v>
      </c>
      <c r="D5" s="11" t="s">
        <v>23</v>
      </c>
      <c r="E5" s="9">
        <v>2023049</v>
      </c>
      <c r="F5" s="9">
        <v>63</v>
      </c>
      <c r="G5" s="9">
        <f>VLOOKUP(C5,[1]面试抽签!$C$4:$D$71,2,0)</f>
        <v>51</v>
      </c>
      <c r="H5" s="9">
        <v>85</v>
      </c>
      <c r="I5" s="14">
        <f>VLOOKUP(C5,[2]面试抽签!$D$4:$E$43,2,0)</f>
        <v>40</v>
      </c>
      <c r="J5" s="9">
        <f>VLOOKUP(C5,[2]面试抽签!D11:F50,3,0)</f>
        <v>91.34</v>
      </c>
      <c r="K5" s="9">
        <v>1</v>
      </c>
      <c r="L5" s="15">
        <f>F5*0.4+H5*0.3+J5*0.3+K5</f>
        <v>79.102</v>
      </c>
      <c r="M5" s="9" t="s">
        <v>17</v>
      </c>
    </row>
    <row r="6" s="1" customFormat="1" ht="28" customHeight="1" spans="1:13">
      <c r="A6" s="6">
        <v>4</v>
      </c>
      <c r="B6" s="9" t="s">
        <v>24</v>
      </c>
      <c r="C6" s="10" t="s">
        <v>25</v>
      </c>
      <c r="D6" s="11" t="s">
        <v>26</v>
      </c>
      <c r="E6" s="9">
        <v>2023111</v>
      </c>
      <c r="F6" s="9">
        <v>66</v>
      </c>
      <c r="G6" s="9">
        <f>VLOOKUP(C6,[1]面试抽签!$C$4:$D$71,2,0)</f>
        <v>62</v>
      </c>
      <c r="H6" s="9">
        <v>83.43</v>
      </c>
      <c r="I6" s="14">
        <f>VLOOKUP(C6,[2]面试抽签!$D$4:$E$43,2,0)</f>
        <v>30</v>
      </c>
      <c r="J6" s="9">
        <f>VLOOKUP(C6,[2]面试抽签!D8:F47,3,0)</f>
        <v>91.92</v>
      </c>
      <c r="K6" s="9"/>
      <c r="L6" s="15">
        <f>F6*0.4+H6*0.3+J6*0.3+K6</f>
        <v>79.005</v>
      </c>
      <c r="M6" s="9"/>
    </row>
    <row r="7" s="1" customFormat="1" ht="28" customHeight="1" spans="1:13">
      <c r="A7" s="6">
        <v>5</v>
      </c>
      <c r="B7" s="9" t="s">
        <v>27</v>
      </c>
      <c r="C7" s="10" t="s">
        <v>28</v>
      </c>
      <c r="D7" s="11" t="s">
        <v>29</v>
      </c>
      <c r="E7" s="9">
        <v>2023113</v>
      </c>
      <c r="F7" s="9">
        <v>63</v>
      </c>
      <c r="G7" s="9">
        <f>VLOOKUP(C7,[1]面试抽签!$C$4:$D$71,2,0)</f>
        <v>34</v>
      </c>
      <c r="H7" s="9">
        <v>87.14</v>
      </c>
      <c r="I7" s="14">
        <f>VLOOKUP(C7,[2]面试抽签!$D$4:$E$43,2,0)</f>
        <v>5</v>
      </c>
      <c r="J7" s="9">
        <f>VLOOKUP(C7,[2]面试抽签!D4:F43,3,0)</f>
        <v>91.17</v>
      </c>
      <c r="K7" s="9"/>
      <c r="L7" s="15">
        <f>F7*0.4+H7*0.3+J7*0.3+K7</f>
        <v>78.693</v>
      </c>
      <c r="M7" s="9"/>
    </row>
    <row r="8" s="1" customFormat="1" ht="28" customHeight="1" spans="1:13">
      <c r="A8" s="6">
        <v>6</v>
      </c>
      <c r="B8" s="9" t="s">
        <v>30</v>
      </c>
      <c r="C8" s="10" t="s">
        <v>31</v>
      </c>
      <c r="D8" s="11" t="s">
        <v>32</v>
      </c>
      <c r="E8" s="9">
        <v>2023026</v>
      </c>
      <c r="F8" s="9">
        <v>63</v>
      </c>
      <c r="G8" s="9">
        <f>VLOOKUP(C8,[1]面试抽签!$C$4:$D$71,2,0)</f>
        <v>38</v>
      </c>
      <c r="H8" s="9">
        <v>84.29</v>
      </c>
      <c r="I8" s="14">
        <f>VLOOKUP(C8,[2]面试抽签!$D$4:$E$43,2,0)</f>
        <v>19</v>
      </c>
      <c r="J8" s="9">
        <f>VLOOKUP(C8,[2]面试抽签!D12:F51,3,0)</f>
        <v>89.75</v>
      </c>
      <c r="K8" s="9">
        <v>1</v>
      </c>
      <c r="L8" s="15">
        <f>F8*0.4+H8*0.3+J8*0.3+K8</f>
        <v>78.412</v>
      </c>
      <c r="M8" s="9" t="s">
        <v>17</v>
      </c>
    </row>
    <row r="9" s="1" customFormat="1" ht="28" customHeight="1" spans="1:13">
      <c r="A9" s="6">
        <v>7</v>
      </c>
      <c r="B9" s="9" t="s">
        <v>33</v>
      </c>
      <c r="C9" s="10" t="s">
        <v>34</v>
      </c>
      <c r="D9" s="11" t="s">
        <v>35</v>
      </c>
      <c r="E9" s="9">
        <v>2023157</v>
      </c>
      <c r="F9" s="9">
        <v>66</v>
      </c>
      <c r="G9" s="9">
        <f>VLOOKUP(C9,[1]面试抽签!$C$4:$D$71,2,0)</f>
        <v>20</v>
      </c>
      <c r="H9" s="9">
        <v>86</v>
      </c>
      <c r="I9" s="14">
        <f>VLOOKUP(C9,[2]面试抽签!$D$4:$E$43,2,0)</f>
        <v>20</v>
      </c>
      <c r="J9" s="9">
        <f>VLOOKUP(C9,[2]面试抽签!D6:F45,3,0)</f>
        <v>82.58</v>
      </c>
      <c r="K9" s="9">
        <v>1</v>
      </c>
      <c r="L9" s="15">
        <f>F9*0.4+H9*0.3+J9*0.3+K9</f>
        <v>77.974</v>
      </c>
      <c r="M9" s="9" t="s">
        <v>17</v>
      </c>
    </row>
    <row r="10" s="1" customFormat="1" ht="28" customHeight="1" spans="1:13">
      <c r="A10" s="6">
        <v>8</v>
      </c>
      <c r="B10" s="9" t="s">
        <v>36</v>
      </c>
      <c r="C10" s="10" t="s">
        <v>37</v>
      </c>
      <c r="D10" s="11" t="s">
        <v>38</v>
      </c>
      <c r="E10" s="9">
        <v>2023012</v>
      </c>
      <c r="F10" s="9">
        <v>63</v>
      </c>
      <c r="G10" s="9">
        <f>VLOOKUP(C10,[1]面试抽签!$C$4:$D$71,2,0)</f>
        <v>65</v>
      </c>
      <c r="H10" s="9">
        <v>86.43</v>
      </c>
      <c r="I10" s="14">
        <f>VLOOKUP(C10,[2]面试抽签!$D$4:$E$43,2,0)</f>
        <v>10</v>
      </c>
      <c r="J10" s="9">
        <f>VLOOKUP(C10,[2]面试抽签!D10:F49,3,0)</f>
        <v>86.09</v>
      </c>
      <c r="K10" s="9">
        <v>1</v>
      </c>
      <c r="L10" s="15">
        <f>F10*0.4+H10*0.3+J10*0.3+K10</f>
        <v>77.956</v>
      </c>
      <c r="M10" s="9" t="s">
        <v>17</v>
      </c>
    </row>
    <row r="11" s="1" customFormat="1" ht="28" customHeight="1" spans="1:13">
      <c r="A11" s="6">
        <v>9</v>
      </c>
      <c r="B11" s="9" t="s">
        <v>39</v>
      </c>
      <c r="C11" s="10" t="s">
        <v>40</v>
      </c>
      <c r="D11" s="11" t="s">
        <v>41</v>
      </c>
      <c r="E11" s="9">
        <v>2023131</v>
      </c>
      <c r="F11" s="9">
        <v>55</v>
      </c>
      <c r="G11" s="9">
        <f>VLOOKUP(C11,[1]面试抽签!$C$4:$D$71,2,0)</f>
        <v>9</v>
      </c>
      <c r="H11" s="9">
        <v>88.43</v>
      </c>
      <c r="I11" s="14">
        <f>VLOOKUP(C11,[2]面试抽签!$D$4:$E$43,2,0)</f>
        <v>39</v>
      </c>
      <c r="J11" s="9">
        <f>VLOOKUP(C11,[2]面试抽签!$D$16:$F$55,3,0)</f>
        <v>91.92</v>
      </c>
      <c r="K11" s="9">
        <v>1</v>
      </c>
      <c r="L11" s="15">
        <f>F11*0.4+H11*0.3+J11*0.3+K11</f>
        <v>77.105</v>
      </c>
      <c r="M11" s="9" t="s">
        <v>42</v>
      </c>
    </row>
    <row r="12" s="1" customFormat="1" ht="28" customHeight="1" spans="1:13">
      <c r="A12" s="6">
        <v>10</v>
      </c>
      <c r="B12" s="9" t="s">
        <v>43</v>
      </c>
      <c r="C12" s="10" t="s">
        <v>44</v>
      </c>
      <c r="D12" s="11" t="s">
        <v>45</v>
      </c>
      <c r="E12" s="9">
        <v>2023124</v>
      </c>
      <c r="F12" s="9">
        <v>59</v>
      </c>
      <c r="G12" s="9">
        <f>VLOOKUP(C12,[1]面试抽签!$C$4:$D$71,2,0)</f>
        <v>10</v>
      </c>
      <c r="H12" s="9">
        <v>83.93</v>
      </c>
      <c r="I12" s="14">
        <f>VLOOKUP(C12,[2]面试抽签!$D$4:$E$43,2,0)</f>
        <v>36</v>
      </c>
      <c r="J12" s="9">
        <f>VLOOKUP(C12,[2]面试抽签!$D$16:$F$55,3,0)</f>
        <v>89.17</v>
      </c>
      <c r="K12" s="9">
        <v>1</v>
      </c>
      <c r="L12" s="15">
        <f>F12*0.4+H12*0.3+J12*0.3+K12</f>
        <v>76.53</v>
      </c>
      <c r="M12" s="9" t="s">
        <v>17</v>
      </c>
    </row>
    <row r="13" s="1" customFormat="1" ht="28" customHeight="1" spans="1:13">
      <c r="A13" s="6">
        <v>11</v>
      </c>
      <c r="B13" s="9" t="s">
        <v>46</v>
      </c>
      <c r="C13" s="10" t="s">
        <v>47</v>
      </c>
      <c r="D13" s="11" t="s">
        <v>48</v>
      </c>
      <c r="E13" s="9">
        <v>2023056</v>
      </c>
      <c r="F13" s="9">
        <v>56</v>
      </c>
      <c r="G13" s="9">
        <f>VLOOKUP(C13,[1]面试抽签!$C$4:$D$71,2,0)</f>
        <v>58</v>
      </c>
      <c r="H13" s="9">
        <v>86.79</v>
      </c>
      <c r="I13" s="14">
        <f>VLOOKUP(C13,[2]面试抽签!$D$4:$E$43,2,0)</f>
        <v>17</v>
      </c>
      <c r="J13" s="9">
        <f>VLOOKUP(C13,[2]面试抽签!$D$16:$F$55,3,0)</f>
        <v>92</v>
      </c>
      <c r="K13" s="9"/>
      <c r="L13" s="15">
        <f>F13*0.4+H13*0.3+J13*0.3+K13</f>
        <v>76.037</v>
      </c>
      <c r="M13" s="9"/>
    </row>
    <row r="14" s="1" customFormat="1" ht="28" customHeight="1" spans="1:13">
      <c r="A14" s="6">
        <v>12</v>
      </c>
      <c r="B14" s="9" t="s">
        <v>49</v>
      </c>
      <c r="C14" s="10" t="s">
        <v>50</v>
      </c>
      <c r="D14" s="11" t="s">
        <v>51</v>
      </c>
      <c r="E14" s="9">
        <v>2023138</v>
      </c>
      <c r="F14" s="9">
        <v>57</v>
      </c>
      <c r="G14" s="9">
        <f>VLOOKUP(C14,[1]面试抽签!$C$4:$D$71,2,0)</f>
        <v>18</v>
      </c>
      <c r="H14" s="9">
        <v>85.57</v>
      </c>
      <c r="I14" s="14">
        <f>VLOOKUP(C14,[2]面试抽签!$D$4:$E$43,2,0)</f>
        <v>3</v>
      </c>
      <c r="J14" s="16">
        <v>88.33</v>
      </c>
      <c r="K14" s="9">
        <v>1</v>
      </c>
      <c r="L14" s="15">
        <f>F14*0.4+H14*0.3+J14*0.3+K14</f>
        <v>75.97</v>
      </c>
      <c r="M14" s="9" t="s">
        <v>17</v>
      </c>
    </row>
    <row r="15" s="1" customFormat="1" ht="28" customHeight="1" spans="1:13">
      <c r="A15" s="6">
        <v>13</v>
      </c>
      <c r="B15" s="9" t="s">
        <v>52</v>
      </c>
      <c r="C15" s="10" t="s">
        <v>53</v>
      </c>
      <c r="D15" s="11" t="s">
        <v>54</v>
      </c>
      <c r="E15" s="9">
        <v>2023097</v>
      </c>
      <c r="F15" s="9">
        <v>62</v>
      </c>
      <c r="G15" s="9">
        <f>VLOOKUP(C15,[1]面试抽签!$C$4:$D$71,2,0)</f>
        <v>7</v>
      </c>
      <c r="H15" s="9">
        <v>82.5</v>
      </c>
      <c r="I15" s="14">
        <f>VLOOKUP(C15,[2]面试抽签!$D$4:$E$43,2,0)</f>
        <v>18</v>
      </c>
      <c r="J15" s="9">
        <f>VLOOKUP(C15,[2]面试抽签!D14:F53,3,0)</f>
        <v>86.59</v>
      </c>
      <c r="K15" s="9"/>
      <c r="L15" s="15">
        <f>F15*0.4+H15*0.3+J15*0.3+K15</f>
        <v>75.527</v>
      </c>
      <c r="M15" s="9"/>
    </row>
    <row r="16" s="1" customFormat="1" ht="28" customHeight="1" spans="1:13">
      <c r="A16" s="6">
        <v>14</v>
      </c>
      <c r="B16" s="9" t="s">
        <v>55</v>
      </c>
      <c r="C16" s="10" t="s">
        <v>56</v>
      </c>
      <c r="D16" s="11" t="s">
        <v>57</v>
      </c>
      <c r="E16" s="9">
        <v>2023127</v>
      </c>
      <c r="F16" s="9">
        <v>54</v>
      </c>
      <c r="G16" s="9">
        <f>VLOOKUP(C16,[1]面试抽签!$C$4:$D$71,2,0)</f>
        <v>26</v>
      </c>
      <c r="H16" s="9">
        <v>88.14</v>
      </c>
      <c r="I16" s="14">
        <f>VLOOKUP(C16,[2]面试抽签!$D$4:$E$43,2,0)</f>
        <v>12</v>
      </c>
      <c r="J16" s="16">
        <v>91.42</v>
      </c>
      <c r="K16" s="9"/>
      <c r="L16" s="15">
        <f>F16*0.4+H16*0.3+J16*0.3+K16</f>
        <v>75.468</v>
      </c>
      <c r="M16" s="9"/>
    </row>
    <row r="17" s="1" customFormat="1" ht="28" customHeight="1" spans="1:13">
      <c r="A17" s="6">
        <v>15</v>
      </c>
      <c r="B17" s="9" t="s">
        <v>58</v>
      </c>
      <c r="C17" s="10" t="s">
        <v>59</v>
      </c>
      <c r="D17" s="11" t="s">
        <v>60</v>
      </c>
      <c r="E17" s="9">
        <v>2023050</v>
      </c>
      <c r="F17" s="9">
        <v>56</v>
      </c>
      <c r="G17" s="9">
        <f>VLOOKUP(C17,[1]面试抽签!$C$4:$D$71,2,0)</f>
        <v>14</v>
      </c>
      <c r="H17" s="9">
        <v>83.29</v>
      </c>
      <c r="I17" s="14">
        <f>VLOOKUP(C17,[2]面试抽签!$D$4:$E$43,2,0)</f>
        <v>14</v>
      </c>
      <c r="J17" s="9">
        <f>VLOOKUP(C17,[2]面试抽签!$D$16:$F$55,3,0)</f>
        <v>89.92</v>
      </c>
      <c r="K17" s="9">
        <v>1</v>
      </c>
      <c r="L17" s="15">
        <f>F17*0.4+H17*0.3+J17*0.3+K17</f>
        <v>75.363</v>
      </c>
      <c r="M17" s="9" t="s">
        <v>17</v>
      </c>
    </row>
    <row r="18" s="1" customFormat="1" ht="28" customHeight="1" spans="1:13">
      <c r="A18" s="6">
        <v>16</v>
      </c>
      <c r="B18" s="9" t="s">
        <v>61</v>
      </c>
      <c r="C18" s="10" t="s">
        <v>62</v>
      </c>
      <c r="D18" s="11" t="s">
        <v>63</v>
      </c>
      <c r="E18" s="9">
        <v>2023161</v>
      </c>
      <c r="F18" s="9">
        <v>56</v>
      </c>
      <c r="G18" s="9">
        <f>VLOOKUP(C18,[1]面试抽签!$C$4:$D$71,2,0)</f>
        <v>5</v>
      </c>
      <c r="H18" s="12">
        <v>84</v>
      </c>
      <c r="I18" s="14">
        <f>VLOOKUP(C18,[2]面试抽签!$D$4:$E$43,2,0)</f>
        <v>34</v>
      </c>
      <c r="J18" s="9">
        <f>VLOOKUP(C18,[2]面试抽签!$D$16:$F$55,3,0)</f>
        <v>92.5</v>
      </c>
      <c r="K18" s="12"/>
      <c r="L18" s="15">
        <f>F18*0.4+H18*0.3+J18*0.3+K18</f>
        <v>75.35</v>
      </c>
      <c r="M18" s="9"/>
    </row>
    <row r="19" s="1" customFormat="1" ht="28" customHeight="1" spans="1:13">
      <c r="A19" s="6">
        <v>17</v>
      </c>
      <c r="B19" s="9" t="s">
        <v>64</v>
      </c>
      <c r="C19" s="10" t="s">
        <v>65</v>
      </c>
      <c r="D19" s="11" t="s">
        <v>66</v>
      </c>
      <c r="E19" s="9">
        <v>2023078</v>
      </c>
      <c r="F19" s="9">
        <v>56</v>
      </c>
      <c r="G19" s="9">
        <f>VLOOKUP(C19,[1]面试抽签!$C$4:$D$71,2,0)</f>
        <v>48</v>
      </c>
      <c r="H19" s="9">
        <v>87.14</v>
      </c>
      <c r="I19" s="14">
        <f>VLOOKUP(C19,[2]面试抽签!$D$4:$E$43,2,0)</f>
        <v>2</v>
      </c>
      <c r="J19" s="16">
        <v>89.34</v>
      </c>
      <c r="K19" s="9"/>
      <c r="L19" s="15">
        <f>F19*0.4+H19*0.3+J19*0.3+K19</f>
        <v>75.344</v>
      </c>
      <c r="M19" s="9"/>
    </row>
    <row r="20" s="1" customFormat="1" ht="28" customHeight="1" spans="1:13">
      <c r="A20" s="6">
        <v>18</v>
      </c>
      <c r="B20" s="9" t="s">
        <v>67</v>
      </c>
      <c r="C20" s="10" t="s">
        <v>68</v>
      </c>
      <c r="D20" s="11" t="s">
        <v>69</v>
      </c>
      <c r="E20" s="9">
        <v>2023042</v>
      </c>
      <c r="F20" s="9">
        <v>72</v>
      </c>
      <c r="G20" s="9">
        <f>VLOOKUP(C20,[1]面试抽签!$C$4:$D$71,2,0)</f>
        <v>49</v>
      </c>
      <c r="H20" s="9">
        <v>84.71</v>
      </c>
      <c r="I20" s="14">
        <f>VLOOKUP(C20,[2]面试抽签!$D$4:$E$43,2,0)</f>
        <v>15</v>
      </c>
      <c r="J20" s="9">
        <f>VLOOKUP(C20,[2]面试抽签!D5:F44,3,0)</f>
        <v>69.67</v>
      </c>
      <c r="K20" s="9"/>
      <c r="L20" s="15">
        <f>F20*0.4+H20*0.3+J20*0.3+K20</f>
        <v>75.114</v>
      </c>
      <c r="M20" s="9"/>
    </row>
    <row r="21" s="1" customFormat="1" ht="28" customHeight="1" spans="1:13">
      <c r="A21" s="6">
        <v>19</v>
      </c>
      <c r="B21" s="9" t="s">
        <v>70</v>
      </c>
      <c r="C21" s="10" t="s">
        <v>71</v>
      </c>
      <c r="D21" s="11" t="s">
        <v>72</v>
      </c>
      <c r="E21" s="9">
        <v>2023144</v>
      </c>
      <c r="F21" s="9">
        <v>55</v>
      </c>
      <c r="G21" s="9">
        <f>VLOOKUP(C21,[1]面试抽签!$C$4:$D$71,2,0)</f>
        <v>60</v>
      </c>
      <c r="H21" s="9">
        <v>85.14</v>
      </c>
      <c r="I21" s="14">
        <f>VLOOKUP(C21,[2]面试抽签!$D$4:$E$43,2,0)</f>
        <v>7</v>
      </c>
      <c r="J21" s="16">
        <v>87.59</v>
      </c>
      <c r="K21" s="9">
        <v>1</v>
      </c>
      <c r="L21" s="15">
        <f>F21*0.4+H21*0.3+J21*0.3+K21</f>
        <v>74.819</v>
      </c>
      <c r="M21" s="9" t="s">
        <v>17</v>
      </c>
    </row>
    <row r="22" s="1" customFormat="1" ht="28" customHeight="1" spans="1:13">
      <c r="A22" s="6">
        <v>20</v>
      </c>
      <c r="B22" s="9" t="s">
        <v>73</v>
      </c>
      <c r="C22" s="10" t="s">
        <v>74</v>
      </c>
      <c r="D22" s="11" t="s">
        <v>75</v>
      </c>
      <c r="E22" s="9">
        <v>2023073</v>
      </c>
      <c r="F22" s="9">
        <v>63</v>
      </c>
      <c r="G22" s="9">
        <f>VLOOKUP(C22,[1]面试抽签!$C$4:$D$71,2,0)</f>
        <v>33</v>
      </c>
      <c r="H22" s="9">
        <v>83.86</v>
      </c>
      <c r="I22" s="14">
        <f>VLOOKUP(C22,[2]面试抽签!$D$4:$E$43,2,0)</f>
        <v>21</v>
      </c>
      <c r="J22" s="9">
        <f>VLOOKUP(C22,[2]面试抽签!D13:F52,3,0)</f>
        <v>81.34</v>
      </c>
      <c r="K22" s="9"/>
      <c r="L22" s="15">
        <f>F22*0.4+H22*0.3+J22*0.3+K22</f>
        <v>74.76</v>
      </c>
      <c r="M22" s="9"/>
    </row>
    <row r="23" s="1" customFormat="1" ht="28" customHeight="1" spans="1:13">
      <c r="A23" s="6">
        <v>21</v>
      </c>
      <c r="B23" s="9" t="s">
        <v>76</v>
      </c>
      <c r="C23" s="10" t="s">
        <v>77</v>
      </c>
      <c r="D23" s="11" t="s">
        <v>78</v>
      </c>
      <c r="E23" s="9">
        <v>2023125</v>
      </c>
      <c r="F23" s="9">
        <v>51</v>
      </c>
      <c r="G23" s="9">
        <f>VLOOKUP(C23,[1]面试抽签!$C$4:$D$71,2,0)</f>
        <v>45</v>
      </c>
      <c r="H23" s="9">
        <v>88.71</v>
      </c>
      <c r="I23" s="14">
        <f>VLOOKUP(C23,[2]面试抽签!$D$4:$E$43,2,0)</f>
        <v>13</v>
      </c>
      <c r="J23" s="9">
        <f>VLOOKUP(C23,[2]面试抽签!$D$16:$F$55,3,0)</f>
        <v>91.34</v>
      </c>
      <c r="K23" s="17"/>
      <c r="L23" s="18">
        <f>F23*0.4+H23*0.3+J23*0.3+K23</f>
        <v>74.415</v>
      </c>
      <c r="M23" s="17"/>
    </row>
    <row r="24" s="1" customFormat="1" ht="28" customHeight="1" spans="1:13">
      <c r="A24" s="6">
        <v>22</v>
      </c>
      <c r="B24" s="9" t="s">
        <v>79</v>
      </c>
      <c r="C24" s="10" t="s">
        <v>80</v>
      </c>
      <c r="D24" s="11" t="s">
        <v>81</v>
      </c>
      <c r="E24" s="9">
        <v>2023003</v>
      </c>
      <c r="F24" s="9">
        <v>50</v>
      </c>
      <c r="G24" s="9">
        <f>VLOOKUP(C24,[1]面试抽签!$C$4:$D$71,2,0)</f>
        <v>54</v>
      </c>
      <c r="H24" s="9">
        <v>86</v>
      </c>
      <c r="I24" s="14">
        <f>VLOOKUP(C24,[2]面试抽签!$D$4:$E$43,2,0)</f>
        <v>22</v>
      </c>
      <c r="J24" s="9">
        <f>VLOOKUP(C24,[2]面试抽签!$D$16:$F$55,3,0)</f>
        <v>90.92</v>
      </c>
      <c r="K24" s="17">
        <v>1</v>
      </c>
      <c r="L24" s="18">
        <f>F24*0.4+H24*0.3+J24*0.3+K24</f>
        <v>74.076</v>
      </c>
      <c r="M24" s="9" t="s">
        <v>17</v>
      </c>
    </row>
    <row r="25" s="1" customFormat="1" ht="28" customHeight="1" spans="1:13">
      <c r="A25" s="6">
        <v>23</v>
      </c>
      <c r="B25" s="9" t="s">
        <v>82</v>
      </c>
      <c r="C25" s="10" t="s">
        <v>83</v>
      </c>
      <c r="D25" s="11" t="s">
        <v>84</v>
      </c>
      <c r="E25" s="9">
        <v>2023134</v>
      </c>
      <c r="F25" s="9">
        <v>60</v>
      </c>
      <c r="G25" s="9">
        <f>VLOOKUP(C25,[1]面试抽签!$C$4:$D$71,2,0)</f>
        <v>8</v>
      </c>
      <c r="H25" s="9">
        <v>84.14</v>
      </c>
      <c r="I25" s="14">
        <f>VLOOKUP(C25,[2]面试抽签!$D$4:$E$43,2,0)</f>
        <v>37</v>
      </c>
      <c r="J25" s="9">
        <f>VLOOKUP(C25,[2]面试抽签!D15:F54,3,0)</f>
        <v>81.83</v>
      </c>
      <c r="K25" s="17"/>
      <c r="L25" s="18">
        <f>F25*0.4+H25*0.3+J25*0.3+K25</f>
        <v>73.791</v>
      </c>
      <c r="M25" s="17"/>
    </row>
    <row r="26" s="1" customFormat="1" ht="28" customHeight="1" spans="1:13">
      <c r="A26" s="6">
        <v>24</v>
      </c>
      <c r="B26" s="9" t="s">
        <v>85</v>
      </c>
      <c r="C26" s="10" t="s">
        <v>86</v>
      </c>
      <c r="D26" s="11" t="s">
        <v>87</v>
      </c>
      <c r="E26" s="9">
        <v>2023153</v>
      </c>
      <c r="F26" s="9">
        <v>53</v>
      </c>
      <c r="G26" s="9">
        <f>VLOOKUP(C26,[1]面试抽签!$C$4:$D$71,2,0)</f>
        <v>15</v>
      </c>
      <c r="H26" s="9">
        <v>84.86</v>
      </c>
      <c r="I26" s="14">
        <f>VLOOKUP(C26,[2]面试抽签!$D$4:$E$43,2,0)</f>
        <v>32</v>
      </c>
      <c r="J26" s="9">
        <f>VLOOKUP(C26,[2]面试抽签!$D$16:$F$55,3,0)</f>
        <v>86.75</v>
      </c>
      <c r="K26" s="17">
        <v>1</v>
      </c>
      <c r="L26" s="18">
        <f>F26*0.4+H26*0.3+J26*0.3+K26</f>
        <v>73.683</v>
      </c>
      <c r="M26" s="9" t="s">
        <v>17</v>
      </c>
    </row>
    <row r="27" s="1" customFormat="1" ht="28" customHeight="1" spans="1:13">
      <c r="A27" s="6">
        <v>25</v>
      </c>
      <c r="B27" s="9" t="s">
        <v>88</v>
      </c>
      <c r="C27" s="10" t="s">
        <v>89</v>
      </c>
      <c r="D27" s="11" t="s">
        <v>90</v>
      </c>
      <c r="E27" s="9">
        <v>2023001</v>
      </c>
      <c r="F27" s="9">
        <v>56</v>
      </c>
      <c r="G27" s="9">
        <f>VLOOKUP(C27,[1]面试抽签!$C$4:$D$71,2,0)</f>
        <v>6</v>
      </c>
      <c r="H27" s="9">
        <v>83.79</v>
      </c>
      <c r="I27" s="14">
        <f>VLOOKUP(C27,[2]面试抽签!$D$4:$E$43,2,0)</f>
        <v>38</v>
      </c>
      <c r="J27" s="9">
        <f>VLOOKUP(C27,[2]面试抽签!$D$16:$F$55,3,0)</f>
        <v>86.84</v>
      </c>
      <c r="K27" s="17"/>
      <c r="L27" s="18">
        <f>F27*0.4+H27*0.3+J27*0.3+K27</f>
        <v>73.589</v>
      </c>
      <c r="M27" s="17"/>
    </row>
    <row r="28" s="1" customFormat="1" ht="28" customHeight="1" spans="1:13">
      <c r="A28" s="6">
        <v>26</v>
      </c>
      <c r="B28" s="9" t="s">
        <v>91</v>
      </c>
      <c r="C28" s="10" t="s">
        <v>92</v>
      </c>
      <c r="D28" s="11" t="s">
        <v>93</v>
      </c>
      <c r="E28" s="9">
        <v>2023141</v>
      </c>
      <c r="F28" s="9">
        <v>51</v>
      </c>
      <c r="G28" s="9">
        <f>VLOOKUP(C28,[1]面试抽签!$C$4:$D$71,2,0)</f>
        <v>12</v>
      </c>
      <c r="H28" s="9">
        <v>85.57</v>
      </c>
      <c r="I28" s="14">
        <f>VLOOKUP(C28,[2]面试抽签!$D$4:$E$43,2,0)</f>
        <v>23</v>
      </c>
      <c r="J28" s="9">
        <f>VLOOKUP(C28,[2]面试抽签!$D$16:$F$55,3,0)</f>
        <v>87.92</v>
      </c>
      <c r="K28" s="17">
        <v>1</v>
      </c>
      <c r="L28" s="18">
        <f>F28*0.4+H28*0.3+J28*0.3+K28</f>
        <v>73.447</v>
      </c>
      <c r="M28" s="9" t="s">
        <v>17</v>
      </c>
    </row>
    <row r="29" s="1" customFormat="1" ht="28" customHeight="1" spans="1:13">
      <c r="A29" s="6">
        <v>27</v>
      </c>
      <c r="B29" s="9" t="s">
        <v>94</v>
      </c>
      <c r="C29" s="10" t="s">
        <v>95</v>
      </c>
      <c r="D29" s="11" t="s">
        <v>96</v>
      </c>
      <c r="E29" s="9">
        <v>2023031</v>
      </c>
      <c r="F29" s="9">
        <v>51</v>
      </c>
      <c r="G29" s="9">
        <f>VLOOKUP(C29,[1]面试抽签!$C$4:$D$71,2,0)</f>
        <v>44</v>
      </c>
      <c r="H29" s="9">
        <v>85.86</v>
      </c>
      <c r="I29" s="14">
        <f>VLOOKUP(C29,[2]面试抽签!$D$4:$E$43,2,0)</f>
        <v>8</v>
      </c>
      <c r="J29" s="9">
        <v>87.17</v>
      </c>
      <c r="K29" s="17">
        <v>1</v>
      </c>
      <c r="L29" s="18">
        <f>F29*0.4+H29*0.3+J29*0.3+K29</f>
        <v>73.309</v>
      </c>
      <c r="M29" s="9" t="s">
        <v>17</v>
      </c>
    </row>
    <row r="30" s="1" customFormat="1" ht="28" customHeight="1" spans="1:13">
      <c r="A30" s="6">
        <v>28</v>
      </c>
      <c r="B30" s="9" t="s">
        <v>97</v>
      </c>
      <c r="C30" s="10" t="s">
        <v>98</v>
      </c>
      <c r="D30" s="11" t="s">
        <v>99</v>
      </c>
      <c r="E30" s="9">
        <v>2023038</v>
      </c>
      <c r="F30" s="9">
        <v>55</v>
      </c>
      <c r="G30" s="9">
        <f>VLOOKUP(C30,[1]面试抽签!$C$4:$D$71,2,0)</f>
        <v>17</v>
      </c>
      <c r="H30" s="9">
        <v>85</v>
      </c>
      <c r="I30" s="14">
        <f>VLOOKUP(C30,[2]面试抽签!$D$4:$E$43,2,0)</f>
        <v>26</v>
      </c>
      <c r="J30" s="9">
        <f>VLOOKUP(C30,[2]面试抽签!$D$16:$F$55,3,0)</f>
        <v>82.34</v>
      </c>
      <c r="K30" s="17">
        <v>1</v>
      </c>
      <c r="L30" s="18">
        <f>F30*0.4+H30*0.3+J30*0.3+K30</f>
        <v>73.202</v>
      </c>
      <c r="M30" s="9" t="s">
        <v>17</v>
      </c>
    </row>
    <row r="31" s="1" customFormat="1" ht="28" customHeight="1" spans="1:13">
      <c r="A31" s="6">
        <v>29</v>
      </c>
      <c r="B31" s="9" t="s">
        <v>100</v>
      </c>
      <c r="C31" s="10" t="s">
        <v>101</v>
      </c>
      <c r="D31" s="11" t="s">
        <v>102</v>
      </c>
      <c r="E31" s="9">
        <v>2023107</v>
      </c>
      <c r="F31" s="9">
        <v>53</v>
      </c>
      <c r="G31" s="9">
        <f>VLOOKUP(C31,[1]面试抽签!$C$4:$D$71,2,0)</f>
        <v>25</v>
      </c>
      <c r="H31" s="9">
        <v>83.86</v>
      </c>
      <c r="I31" s="14">
        <f>VLOOKUP(C31,[2]面试抽签!$D$4:$E$43,2,0)</f>
        <v>27</v>
      </c>
      <c r="J31" s="9">
        <f>VLOOKUP(C31,[2]面试抽签!$D$16:$F$55,3,0)</f>
        <v>85.75</v>
      </c>
      <c r="K31" s="17">
        <v>1</v>
      </c>
      <c r="L31" s="18">
        <f>F31*0.4+H31*0.3+J31*0.3+K31</f>
        <v>73.083</v>
      </c>
      <c r="M31" s="9" t="s">
        <v>17</v>
      </c>
    </row>
    <row r="32" s="1" customFormat="1" ht="28" customHeight="1" spans="1:13">
      <c r="A32" s="6">
        <v>30</v>
      </c>
      <c r="B32" s="9" t="s">
        <v>103</v>
      </c>
      <c r="C32" s="10" t="s">
        <v>104</v>
      </c>
      <c r="D32" s="11" t="s">
        <v>105</v>
      </c>
      <c r="E32" s="9">
        <v>2023109</v>
      </c>
      <c r="F32" s="9">
        <v>55</v>
      </c>
      <c r="G32" s="9">
        <f>VLOOKUP(C32,[1]面试抽签!$C$4:$D$71,2,0)</f>
        <v>67</v>
      </c>
      <c r="H32" s="9">
        <v>84.57</v>
      </c>
      <c r="I32" s="14">
        <f>VLOOKUP(C32,[2]面试抽签!$D$4:$E$43,2,0)</f>
        <v>29</v>
      </c>
      <c r="J32" s="9">
        <f>VLOOKUP(C32,[2]面试抽签!$D$16:$F$55,3,0)</f>
        <v>80.92</v>
      </c>
      <c r="K32" s="17">
        <v>1</v>
      </c>
      <c r="L32" s="18">
        <f>F32*0.4+H32*0.3+J32*0.3+K32</f>
        <v>72.647</v>
      </c>
      <c r="M32" s="9" t="s">
        <v>17</v>
      </c>
    </row>
    <row r="33" s="1" customFormat="1" ht="28" customHeight="1" spans="1:13">
      <c r="A33" s="6">
        <v>31</v>
      </c>
      <c r="B33" s="9" t="s">
        <v>106</v>
      </c>
      <c r="C33" s="10" t="s">
        <v>107</v>
      </c>
      <c r="D33" s="11" t="s">
        <v>108</v>
      </c>
      <c r="E33" s="9">
        <v>2023023</v>
      </c>
      <c r="F33" s="9">
        <v>55</v>
      </c>
      <c r="G33" s="9">
        <f>VLOOKUP(C33,[1]面试抽签!$C$4:$D$71,2,0)</f>
        <v>21</v>
      </c>
      <c r="H33" s="9">
        <v>85.86</v>
      </c>
      <c r="I33" s="14">
        <f>VLOOKUP(C33,[2]面试抽签!$D$4:$E$43,2,0)</f>
        <v>16</v>
      </c>
      <c r="J33" s="9">
        <f>VLOOKUP(C33,[2]面试抽签!$D$16:$F$55,3,0)</f>
        <v>81.92</v>
      </c>
      <c r="K33" s="17"/>
      <c r="L33" s="18">
        <f>F33*0.4+H33*0.3+J33*0.3+K33</f>
        <v>72.334</v>
      </c>
      <c r="M33" s="17"/>
    </row>
    <row r="34" s="1" customFormat="1" ht="28" customHeight="1" spans="1:13">
      <c r="A34" s="6">
        <v>32</v>
      </c>
      <c r="B34" s="9" t="s">
        <v>109</v>
      </c>
      <c r="C34" s="10" t="s">
        <v>110</v>
      </c>
      <c r="D34" s="11" t="s">
        <v>111</v>
      </c>
      <c r="E34" s="9">
        <v>2023025</v>
      </c>
      <c r="F34" s="9">
        <v>59</v>
      </c>
      <c r="G34" s="9">
        <f>VLOOKUP(C34,[1]面试抽签!$C$4:$D$71,2,0)</f>
        <v>37</v>
      </c>
      <c r="H34" s="9">
        <v>82.57</v>
      </c>
      <c r="I34" s="14">
        <f>VLOOKUP(C34,[2]面试抽签!$D$4:$E$43,2,0)</f>
        <v>1</v>
      </c>
      <c r="J34" s="16">
        <v>79.09</v>
      </c>
      <c r="K34" s="17"/>
      <c r="L34" s="18">
        <f>F34*0.4+H34*0.3+J34*0.3+K34</f>
        <v>72.098</v>
      </c>
      <c r="M34" s="17"/>
    </row>
    <row r="35" s="1" customFormat="1" ht="28" customHeight="1" spans="1:13">
      <c r="A35" s="6">
        <v>33</v>
      </c>
      <c r="B35" s="9" t="s">
        <v>112</v>
      </c>
      <c r="C35" s="10" t="s">
        <v>113</v>
      </c>
      <c r="D35" s="11" t="s">
        <v>114</v>
      </c>
      <c r="E35" s="9">
        <v>2023019</v>
      </c>
      <c r="F35" s="9">
        <v>52</v>
      </c>
      <c r="G35" s="9">
        <f>VLOOKUP(C35,[1]面试抽签!$C$4:$D$71,2,0)</f>
        <v>42</v>
      </c>
      <c r="H35" s="9">
        <v>86.43</v>
      </c>
      <c r="I35" s="14">
        <f>VLOOKUP(C35,[2]面试抽签!$D$4:$E$43,2,0)</f>
        <v>31</v>
      </c>
      <c r="J35" s="9">
        <f>VLOOKUP(C35,[2]面试抽签!$D$16:$F$55,3,0)</f>
        <v>84.5</v>
      </c>
      <c r="K35" s="17"/>
      <c r="L35" s="18">
        <f>F35*0.4+H35*0.3+J35*0.3+K35</f>
        <v>72.079</v>
      </c>
      <c r="M35" s="17"/>
    </row>
    <row r="36" s="1" customFormat="1" ht="28" customHeight="1" spans="1:13">
      <c r="A36" s="6">
        <v>34</v>
      </c>
      <c r="B36" s="9" t="s">
        <v>115</v>
      </c>
      <c r="C36" s="10" t="s">
        <v>116</v>
      </c>
      <c r="D36" s="11" t="s">
        <v>117</v>
      </c>
      <c r="E36" s="9">
        <v>2023119</v>
      </c>
      <c r="F36" s="9">
        <v>52</v>
      </c>
      <c r="G36" s="9">
        <f>VLOOKUP(C36,[1]面试抽签!$C$4:$D$71,2,0)</f>
        <v>55</v>
      </c>
      <c r="H36" s="9">
        <v>86.14</v>
      </c>
      <c r="I36" s="14">
        <f>VLOOKUP(C36,[2]面试抽签!$D$4:$E$43,2,0)</f>
        <v>28</v>
      </c>
      <c r="J36" s="9">
        <f>VLOOKUP(C36,[2]面试抽签!$D$16:$F$55,3,0)</f>
        <v>84.75</v>
      </c>
      <c r="K36" s="17"/>
      <c r="L36" s="18">
        <f>F36*0.4+H36*0.3+J36*0.3+K36</f>
        <v>72.067</v>
      </c>
      <c r="M36" s="17"/>
    </row>
    <row r="37" s="1" customFormat="1" ht="28" customHeight="1" spans="1:13">
      <c r="A37" s="6">
        <v>35</v>
      </c>
      <c r="B37" s="9" t="s">
        <v>118</v>
      </c>
      <c r="C37" s="10" t="s">
        <v>119</v>
      </c>
      <c r="D37" s="11" t="s">
        <v>120</v>
      </c>
      <c r="E37" s="9">
        <v>2023020</v>
      </c>
      <c r="F37" s="9">
        <v>54</v>
      </c>
      <c r="G37" s="9">
        <f>VLOOKUP(C37,[1]面试抽签!$C$4:$D$71,2,0)</f>
        <v>29</v>
      </c>
      <c r="H37" s="9">
        <v>82.14</v>
      </c>
      <c r="I37" s="14">
        <f>VLOOKUP(C37,[2]面试抽签!$D$4:$E$43,2,0)</f>
        <v>33</v>
      </c>
      <c r="J37" s="9">
        <f>VLOOKUP(C37,[2]面试抽签!$D$16:$F$55,3,0)</f>
        <v>82.25</v>
      </c>
      <c r="K37" s="17">
        <v>1</v>
      </c>
      <c r="L37" s="18">
        <f>F37*0.4+H37*0.3+J37*0.3+K37</f>
        <v>71.917</v>
      </c>
      <c r="M37" s="9" t="s">
        <v>17</v>
      </c>
    </row>
    <row r="38" s="1" customFormat="1" ht="28" customHeight="1" spans="1:13">
      <c r="A38" s="6">
        <v>36</v>
      </c>
      <c r="B38" s="9" t="s">
        <v>121</v>
      </c>
      <c r="C38" s="10" t="s">
        <v>122</v>
      </c>
      <c r="D38" s="11" t="s">
        <v>123</v>
      </c>
      <c r="E38" s="9">
        <v>2023066</v>
      </c>
      <c r="F38" s="9">
        <v>55</v>
      </c>
      <c r="G38" s="9">
        <f>VLOOKUP(C38,[1]面试抽签!$C$4:$D$71,2,0)</f>
        <v>32</v>
      </c>
      <c r="H38" s="9">
        <v>82.57</v>
      </c>
      <c r="I38" s="14">
        <f>VLOOKUP(C38,[2]面试抽签!$D$4:$E$43,2,0)</f>
        <v>11</v>
      </c>
      <c r="J38" s="9">
        <v>83.5</v>
      </c>
      <c r="K38" s="17"/>
      <c r="L38" s="18">
        <f>F38*0.4+H38*0.3+J38*0.3+K38</f>
        <v>71.821</v>
      </c>
      <c r="M38" s="17"/>
    </row>
    <row r="39" s="1" customFormat="1" ht="28" customHeight="1" spans="1:13">
      <c r="A39" s="6">
        <v>37</v>
      </c>
      <c r="B39" s="9" t="s">
        <v>124</v>
      </c>
      <c r="C39" s="10" t="s">
        <v>125</v>
      </c>
      <c r="D39" s="11" t="s">
        <v>126</v>
      </c>
      <c r="E39" s="9">
        <v>2023052</v>
      </c>
      <c r="F39" s="9">
        <v>54</v>
      </c>
      <c r="G39" s="9">
        <f>VLOOKUP(C39,[1]面试抽签!$C$4:$D$71,2,0)</f>
        <v>56</v>
      </c>
      <c r="H39" s="9">
        <v>82.14</v>
      </c>
      <c r="I39" s="14">
        <f>VLOOKUP(C39,[2]面试抽签!$D$4:$E$43,2,0)</f>
        <v>25</v>
      </c>
      <c r="J39" s="9">
        <f>VLOOKUP(C39,[2]面试抽签!$D$16:$F$55,3,0)</f>
        <v>78.75</v>
      </c>
      <c r="K39" s="17"/>
      <c r="L39" s="18">
        <f>F39*0.4+H39*0.3+J39*0.3+K39</f>
        <v>69.867</v>
      </c>
      <c r="M39" s="17"/>
    </row>
    <row r="40" s="1" customFormat="1" ht="28" customHeight="1" spans="1:13">
      <c r="A40" s="6">
        <v>38</v>
      </c>
      <c r="B40" s="9" t="s">
        <v>127</v>
      </c>
      <c r="C40" s="10" t="s">
        <v>128</v>
      </c>
      <c r="D40" s="11" t="s">
        <v>129</v>
      </c>
      <c r="E40" s="9">
        <v>2023090</v>
      </c>
      <c r="F40" s="9">
        <v>52</v>
      </c>
      <c r="G40" s="9">
        <f>VLOOKUP(C40,[1]面试抽签!$C$4:$D$71,2,0)</f>
        <v>1</v>
      </c>
      <c r="H40" s="9">
        <v>83.21</v>
      </c>
      <c r="I40" s="14">
        <f>VLOOKUP(C40,[2]面试抽签!$D$4:$E$43,2,0)</f>
        <v>4</v>
      </c>
      <c r="J40" s="9">
        <v>75.59</v>
      </c>
      <c r="K40" s="17">
        <v>1</v>
      </c>
      <c r="L40" s="18">
        <f>F40*0.4+H40*0.3+J40*0.3+K40</f>
        <v>69.44</v>
      </c>
      <c r="M40" s="19" t="s">
        <v>42</v>
      </c>
    </row>
    <row r="41" s="1" customFormat="1" ht="28" customHeight="1" spans="1:13">
      <c r="A41" s="6">
        <v>39</v>
      </c>
      <c r="B41" s="9" t="s">
        <v>130</v>
      </c>
      <c r="C41" s="10" t="s">
        <v>131</v>
      </c>
      <c r="D41" s="11" t="s">
        <v>132</v>
      </c>
      <c r="E41" s="9">
        <v>2023106</v>
      </c>
      <c r="F41" s="9">
        <v>52</v>
      </c>
      <c r="G41" s="9">
        <f>VLOOKUP(C41,[1]面试抽签!$C$4:$D$71,2,0)</f>
        <v>11</v>
      </c>
      <c r="H41" s="9">
        <v>82.93</v>
      </c>
      <c r="I41" s="14">
        <f>VLOOKUP(C41,[2]面试抽签!$D$4:$E$43,2,0)</f>
        <v>35</v>
      </c>
      <c r="J41" s="9">
        <f>VLOOKUP(C41,[2]面试抽签!$D$16:$F$55,3,0)</f>
        <v>79.08</v>
      </c>
      <c r="K41" s="17"/>
      <c r="L41" s="18">
        <f>F41*0.4+H41*0.3+J41*0.3+K41</f>
        <v>69.403</v>
      </c>
      <c r="M41" s="17"/>
    </row>
    <row r="42" s="1" customFormat="1" ht="28" customHeight="1" spans="1:13">
      <c r="A42" s="6">
        <v>40</v>
      </c>
      <c r="B42" s="9" t="s">
        <v>133</v>
      </c>
      <c r="C42" s="10" t="s">
        <v>134</v>
      </c>
      <c r="D42" s="11" t="s">
        <v>135</v>
      </c>
      <c r="E42" s="9">
        <v>2023080</v>
      </c>
      <c r="F42" s="9">
        <v>59</v>
      </c>
      <c r="G42" s="9">
        <f>VLOOKUP(C42,[1]面试抽签!$C$4:$D$71,2,0)</f>
        <v>28</v>
      </c>
      <c r="H42" s="9">
        <v>82</v>
      </c>
      <c r="I42" s="14">
        <f>VLOOKUP(C42,[2]面试抽签!$D$4:$E$43,2,0)</f>
        <v>6</v>
      </c>
      <c r="J42" s="16">
        <v>67.58</v>
      </c>
      <c r="K42" s="17"/>
      <c r="L42" s="18">
        <f>F42*0.4+H42*0.3+J42*0.3+K42</f>
        <v>68.474</v>
      </c>
      <c r="M42" s="17"/>
    </row>
    <row r="43" s="1" customFormat="1" ht="28" customHeight="1" spans="4:12">
      <c r="D43" s="2"/>
      <c r="I43" s="2"/>
      <c r="L43" s="3"/>
    </row>
    <row r="44" s="1" customFormat="1" ht="28" customHeight="1" spans="4:12">
      <c r="D44" s="2"/>
      <c r="I44" s="2"/>
      <c r="L44" s="3"/>
    </row>
    <row r="45" s="1" customFormat="1" ht="28" customHeight="1" spans="4:12">
      <c r="D45" s="2"/>
      <c r="I45" s="2"/>
      <c r="L45" s="3"/>
    </row>
    <row r="46" s="1" customFormat="1" ht="28" customHeight="1" spans="4:12">
      <c r="D46" s="2"/>
      <c r="I46" s="2"/>
      <c r="L46" s="3"/>
    </row>
    <row r="47" s="1" customFormat="1" ht="28" customHeight="1" spans="4:12">
      <c r="D47" s="2"/>
      <c r="I47" s="2"/>
      <c r="L47" s="3"/>
    </row>
  </sheetData>
  <autoFilter ref="A2:M42">
    <extLst/>
  </autoFilter>
  <mergeCells count="1">
    <mergeCell ref="A1:M1"/>
  </mergeCells>
  <conditionalFormatting sqref="B34">
    <cfRule type="duplicateValues" dxfId="0" priority="6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14:B23">
    <cfRule type="duplicateValues" dxfId="0" priority="8"/>
  </conditionalFormatting>
  <conditionalFormatting sqref="B24:B33">
    <cfRule type="duplicateValues" dxfId="0" priority="7"/>
  </conditionalFormatting>
  <conditionalFormatting sqref="B3:B13 B40:B42">
    <cfRule type="duplicateValues" dxfId="0" priority="9"/>
  </conditionalFormatting>
  <pageMargins left="0.751388888888889" right="0.751388888888889" top="0.550694444444444" bottom="0.432638888888889" header="0.5" footer="0.118055555555556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2023-08-11T11:01:40Z</dcterms:created>
  <dcterms:modified xsi:type="dcterms:W3CDTF">2023-08-11T11:01:53Z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915F7FED75DE4A51917CBC82D0A8A411_11</vt:lpwstr>
  </property>
  <property fmtid="{D5CDD505-2E9C-101B-9397-08002B2CF9AE}" pid="3" name="KSOProductBuildVer">
    <vt:lpwstr>2052-12.1.0.15120</vt:lpwstr>
  </property>
</Properties>
</file>